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1DE5F02B-ECE9-42A7-8F64-E36CA8286513}" xr6:coauthVersionLast="47" xr6:coauthVersionMax="47" xr10:uidLastSave="{00000000-0000-0000-0000-000000000000}"/>
  <bookViews>
    <workbookView xWindow="-120" yWindow="-120" windowWidth="29040" windowHeight="15840" xr2:uid="{938D3735-CA76-488A-A59D-000E849CBFB2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45" i="1"/>
  <c r="G137" i="1"/>
  <c r="G136" i="1" s="1"/>
  <c r="F136" i="1"/>
  <c r="E136" i="1"/>
  <c r="D136" i="1"/>
  <c r="C136" i="1"/>
  <c r="B136" i="1"/>
  <c r="G127" i="1"/>
  <c r="G126" i="1" s="1"/>
  <c r="G97" i="1" s="1"/>
  <c r="F126" i="1"/>
  <c r="E126" i="1"/>
  <c r="D126" i="1"/>
  <c r="C126" i="1"/>
  <c r="B126" i="1"/>
  <c r="G119" i="1"/>
  <c r="G116" i="1"/>
  <c r="F116" i="1"/>
  <c r="E116" i="1"/>
  <c r="D116" i="1"/>
  <c r="C116" i="1"/>
  <c r="B116" i="1"/>
  <c r="G106" i="1"/>
  <c r="F106" i="1"/>
  <c r="E106" i="1"/>
  <c r="D106" i="1"/>
  <c r="C106" i="1"/>
  <c r="B106" i="1"/>
  <c r="G98" i="1"/>
  <c r="F98" i="1"/>
  <c r="E98" i="1"/>
  <c r="D98" i="1"/>
  <c r="C98" i="1"/>
  <c r="B98" i="1"/>
  <c r="F97" i="1"/>
  <c r="E97" i="1"/>
  <c r="D97" i="1"/>
  <c r="C97" i="1"/>
  <c r="B97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G51" i="1" s="1"/>
  <c r="G52" i="1"/>
  <c r="F51" i="1"/>
  <c r="E51" i="1"/>
  <c r="D51" i="1"/>
  <c r="C51" i="1"/>
  <c r="B51" i="1"/>
  <c r="G46" i="1"/>
  <c r="C46" i="1"/>
  <c r="G42" i="1"/>
  <c r="G41" i="1" s="1"/>
  <c r="G12" i="1" s="1"/>
  <c r="G172" i="1" s="1"/>
  <c r="C42" i="1"/>
  <c r="C41" i="1" s="1"/>
  <c r="C12" i="1" s="1"/>
  <c r="C172" i="1" s="1"/>
  <c r="F41" i="1"/>
  <c r="E41" i="1"/>
  <c r="D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F12" i="1"/>
  <c r="F172" i="1" s="1"/>
  <c r="E12" i="1"/>
  <c r="E172" i="1" s="1"/>
  <c r="D12" i="1"/>
  <c r="D172" i="1" s="1"/>
  <c r="B12" i="1"/>
  <c r="B172" i="1" s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<sst xmlns="http://schemas.openxmlformats.org/spreadsheetml/2006/main" count="175" uniqueCount="89">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</sst>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2E6C38E-8DEC-4405-B07A-EE83DC4EC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B7BC9E-20D7-4401-9B3B-A3A9EE896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72EECD2-EAC3-461B-99AC-B8DD2A4CAF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743B07-B8C2-4514-943B-4071754D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3FEE-E240-49E9-8FEE-90A79BA51AEB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C19" sqref="C19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139977005.84</v>
      </c>
      <c r="C12" s="22">
        <f t="shared" si="0"/>
        <v>1.1939846444875002E-8</v>
      </c>
      <c r="D12" s="22">
        <f t="shared" si="0"/>
        <v>139977005.84</v>
      </c>
      <c r="E12" s="22">
        <f t="shared" si="0"/>
        <v>66992567.170000002</v>
      </c>
      <c r="F12" s="22">
        <f t="shared" si="0"/>
        <v>60495469.190000005</v>
      </c>
      <c r="G12" s="22">
        <f t="shared" si="0"/>
        <v>72984438.670000002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139977005.84</v>
      </c>
      <c r="C41" s="26">
        <f t="shared" si="3"/>
        <v>-49493.17999998806</v>
      </c>
      <c r="D41" s="26">
        <f>SUM(D42:D50)</f>
        <v>139927512.66</v>
      </c>
      <c r="E41" s="26">
        <f>SUM(E42:E50)</f>
        <v>66954823.990000002</v>
      </c>
      <c r="F41" s="26">
        <f>SUM(F42:F50)</f>
        <v>60457726.010000005</v>
      </c>
      <c r="G41" s="26">
        <f t="shared" si="3"/>
        <v>72972688.670000002</v>
      </c>
    </row>
    <row r="42" spans="1:7">
      <c r="A42" s="25" t="s">
        <v>43</v>
      </c>
      <c r="B42" s="26">
        <v>137112077.47999999</v>
      </c>
      <c r="C42" s="26">
        <f>+D42-B42</f>
        <v>-5593.6999999880791</v>
      </c>
      <c r="D42" s="26">
        <v>137106483.78</v>
      </c>
      <c r="E42" s="26">
        <v>65805003.32</v>
      </c>
      <c r="F42" s="26">
        <v>59539345.340000004</v>
      </c>
      <c r="G42" s="26">
        <f>D42-E42</f>
        <v>71301480.460000008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2864928.36</v>
      </c>
      <c r="C46" s="26">
        <f t="shared" ref="C46" si="4">+D46-B46</f>
        <v>-43899.479999999981</v>
      </c>
      <c r="D46" s="26">
        <v>2821028.88</v>
      </c>
      <c r="E46" s="26">
        <v>1149820.67</v>
      </c>
      <c r="F46" s="26">
        <v>918380.67</v>
      </c>
      <c r="G46" s="26">
        <f>D46-E46</f>
        <v>1671208.21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49493.18</v>
      </c>
      <c r="D51" s="26">
        <f t="shared" si="5"/>
        <v>49493.18</v>
      </c>
      <c r="E51" s="26">
        <f t="shared" si="5"/>
        <v>37743.18</v>
      </c>
      <c r="F51" s="26">
        <f t="shared" si="5"/>
        <v>37743.18</v>
      </c>
      <c r="G51" s="26">
        <f t="shared" si="5"/>
        <v>11750</v>
      </c>
    </row>
    <row r="52" spans="1:7">
      <c r="A52" s="25" t="s">
        <v>53</v>
      </c>
      <c r="B52" s="30">
        <v>0</v>
      </c>
      <c r="C52" s="30">
        <v>25331.18</v>
      </c>
      <c r="D52" s="30">
        <v>25331.18</v>
      </c>
      <c r="E52" s="30">
        <v>25331.18</v>
      </c>
      <c r="F52" s="30">
        <v>25331.18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>
        <v>0</v>
      </c>
      <c r="C57" s="26">
        <v>24162</v>
      </c>
      <c r="D57" s="26">
        <v>24162</v>
      </c>
      <c r="E57" s="26">
        <v>12412</v>
      </c>
      <c r="F57" s="26">
        <v>12412</v>
      </c>
      <c r="G57" s="26">
        <f>D57-E57</f>
        <v>11750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6">SUM(B62:B64)</f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 t="shared" si="6"/>
        <v>0</v>
      </c>
      <c r="G61" s="26">
        <f t="shared" si="6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7">SUM(B66:B70,B72:B73)</f>
        <v>0</v>
      </c>
      <c r="C65" s="26">
        <f t="shared" si="7"/>
        <v>0</v>
      </c>
      <c r="D65" s="26">
        <f t="shared" si="7"/>
        <v>0</v>
      </c>
      <c r="E65" s="26">
        <f t="shared" si="7"/>
        <v>0</v>
      </c>
      <c r="F65" s="26">
        <f t="shared" si="7"/>
        <v>0</v>
      </c>
      <c r="G65" s="26">
        <f t="shared" si="7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8">SUM(B75:B77)</f>
        <v>0</v>
      </c>
      <c r="C74" s="26">
        <f t="shared" si="8"/>
        <v>0</v>
      </c>
      <c r="D74" s="26">
        <f t="shared" si="8"/>
        <v>0</v>
      </c>
      <c r="E74" s="26">
        <f t="shared" si="8"/>
        <v>0</v>
      </c>
      <c r="F74" s="26">
        <f t="shared" si="8"/>
        <v>0</v>
      </c>
      <c r="G74" s="26">
        <f t="shared" si="8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9">SUM(B79:B85)</f>
        <v>0</v>
      </c>
      <c r="C78" s="26">
        <f t="shared" si="9"/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0">SUM(B98,B106,B116,B126,B136,B146,B150,B159,B163)</f>
        <v>0</v>
      </c>
      <c r="C97" s="22">
        <f t="shared" si="10"/>
        <v>2287000</v>
      </c>
      <c r="D97" s="22">
        <f t="shared" si="10"/>
        <v>2287000</v>
      </c>
      <c r="E97" s="22">
        <f t="shared" si="10"/>
        <v>171424.98</v>
      </c>
      <c r="F97" s="22">
        <f t="shared" si="10"/>
        <v>0</v>
      </c>
      <c r="G97" s="22">
        <f t="shared" si="10"/>
        <v>2115575.02</v>
      </c>
    </row>
    <row r="98" spans="1:7">
      <c r="A98" s="28" t="s">
        <v>14</v>
      </c>
      <c r="B98" s="26">
        <f>SUM(B99:B105)</f>
        <v>0</v>
      </c>
      <c r="C98" s="26">
        <f t="shared" ref="C98:G98" si="11">SUM(C99:C105)</f>
        <v>0</v>
      </c>
      <c r="D98" s="26">
        <f t="shared" si="11"/>
        <v>0</v>
      </c>
      <c r="E98" s="26">
        <f t="shared" si="11"/>
        <v>0</v>
      </c>
      <c r="F98" s="26">
        <f t="shared" si="11"/>
        <v>0</v>
      </c>
      <c r="G98" s="26">
        <f t="shared" si="11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2">SUM(B107:B115)</f>
        <v>0</v>
      </c>
      <c r="C106" s="26">
        <f t="shared" si="12"/>
        <v>0</v>
      </c>
      <c r="D106" s="26">
        <f t="shared" si="12"/>
        <v>0</v>
      </c>
      <c r="E106" s="26">
        <f t="shared" si="12"/>
        <v>0</v>
      </c>
      <c r="F106" s="26">
        <f t="shared" si="12"/>
        <v>0</v>
      </c>
      <c r="G106" s="26">
        <f t="shared" si="12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3">SUM(B117:B125)</f>
        <v>0</v>
      </c>
      <c r="C116" s="26">
        <f t="shared" si="13"/>
        <v>0</v>
      </c>
      <c r="D116" s="26">
        <f t="shared" si="13"/>
        <v>0</v>
      </c>
      <c r="E116" s="26">
        <f t="shared" si="13"/>
        <v>0</v>
      </c>
      <c r="F116" s="26">
        <f t="shared" si="13"/>
        <v>0</v>
      </c>
      <c r="G116" s="26">
        <f t="shared" si="13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F126" si="14">SUM(B127:B135)</f>
        <v>0</v>
      </c>
      <c r="C126" s="26">
        <f t="shared" si="14"/>
        <v>1063100</v>
      </c>
      <c r="D126" s="26">
        <f t="shared" si="14"/>
        <v>1063100</v>
      </c>
      <c r="E126" s="26">
        <f t="shared" si="14"/>
        <v>171424.98</v>
      </c>
      <c r="F126" s="26">
        <f t="shared" si="14"/>
        <v>0</v>
      </c>
      <c r="G126" s="26">
        <f>SUM(G127:G135)</f>
        <v>891675.02</v>
      </c>
    </row>
    <row r="127" spans="1:7">
      <c r="A127" s="25" t="s">
        <v>43</v>
      </c>
      <c r="B127" s="26">
        <v>0</v>
      </c>
      <c r="C127" s="26">
        <v>1063100</v>
      </c>
      <c r="D127" s="26">
        <v>1063100</v>
      </c>
      <c r="E127" s="26">
        <v>171424.98</v>
      </c>
      <c r="F127" s="26">
        <v>0</v>
      </c>
      <c r="G127" s="26">
        <f>+D127-E127</f>
        <v>891675.02</v>
      </c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5">SUM(B137:B145)</f>
        <v>0</v>
      </c>
      <c r="C136" s="26">
        <f t="shared" si="15"/>
        <v>1223900</v>
      </c>
      <c r="D136" s="26">
        <f t="shared" si="15"/>
        <v>1223900</v>
      </c>
      <c r="E136" s="26">
        <f t="shared" si="15"/>
        <v>0</v>
      </c>
      <c r="F136" s="26">
        <f t="shared" si="15"/>
        <v>0</v>
      </c>
      <c r="G136" s="26">
        <f t="shared" si="15"/>
        <v>1223900</v>
      </c>
    </row>
    <row r="137" spans="1:7">
      <c r="A137" s="25" t="s">
        <v>53</v>
      </c>
      <c r="B137" s="26">
        <v>0</v>
      </c>
      <c r="C137" s="26">
        <v>1200400</v>
      </c>
      <c r="D137" s="26">
        <v>1200400</v>
      </c>
      <c r="E137" s="26">
        <v>0</v>
      </c>
      <c r="F137" s="26">
        <v>0</v>
      </c>
      <c r="G137" s="26">
        <f>+D137-E137</f>
        <v>1200400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>
        <v>0</v>
      </c>
      <c r="C145" s="26">
        <v>23500</v>
      </c>
      <c r="D145" s="26">
        <v>23500</v>
      </c>
      <c r="E145" s="26">
        <v>0</v>
      </c>
      <c r="F145" s="26">
        <v>0</v>
      </c>
      <c r="G145" s="26">
        <f>+D145-E145</f>
        <v>23500</v>
      </c>
    </row>
    <row r="146" spans="1:7">
      <c r="A146" s="28" t="s">
        <v>62</v>
      </c>
      <c r="B146" s="26">
        <f t="shared" ref="B146:G146" si="16">SUM(B147:B149)</f>
        <v>0</v>
      </c>
      <c r="C146" s="26">
        <f t="shared" si="16"/>
        <v>0</v>
      </c>
      <c r="D146" s="26">
        <f t="shared" si="16"/>
        <v>0</v>
      </c>
      <c r="E146" s="26">
        <f t="shared" si="16"/>
        <v>0</v>
      </c>
      <c r="F146" s="26">
        <f t="shared" si="16"/>
        <v>0</v>
      </c>
      <c r="G146" s="26">
        <f t="shared" si="16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7">SUM(B151:B155,B157:B158)</f>
        <v>0</v>
      </c>
      <c r="C150" s="26">
        <f t="shared" si="17"/>
        <v>0</v>
      </c>
      <c r="D150" s="26">
        <f t="shared" si="17"/>
        <v>0</v>
      </c>
      <c r="E150" s="26">
        <f t="shared" si="17"/>
        <v>0</v>
      </c>
      <c r="F150" s="26">
        <f t="shared" si="17"/>
        <v>0</v>
      </c>
      <c r="G150" s="26">
        <f t="shared" si="17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8">SUM(B160:B162)</f>
        <v>0</v>
      </c>
      <c r="C159" s="26">
        <f t="shared" si="18"/>
        <v>0</v>
      </c>
      <c r="D159" s="26">
        <f t="shared" si="18"/>
        <v>0</v>
      </c>
      <c r="E159" s="26">
        <f t="shared" si="18"/>
        <v>0</v>
      </c>
      <c r="F159" s="26">
        <f t="shared" si="18"/>
        <v>0</v>
      </c>
      <c r="G159" s="26">
        <f t="shared" si="18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19">SUM(B164:B170)</f>
        <v>0</v>
      </c>
      <c r="C163" s="26">
        <f t="shared" si="19"/>
        <v>0</v>
      </c>
      <c r="D163" s="26">
        <f t="shared" si="19"/>
        <v>0</v>
      </c>
      <c r="E163" s="26">
        <f t="shared" si="19"/>
        <v>0</v>
      </c>
      <c r="F163" s="26">
        <f t="shared" si="19"/>
        <v>0</v>
      </c>
      <c r="G163" s="26">
        <f t="shared" si="19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139977005.84</v>
      </c>
      <c r="C172" s="44">
        <f t="shared" ref="C172:G172" si="20">+C12+C97</f>
        <v>2287000.0000000121</v>
      </c>
      <c r="D172" s="44">
        <f t="shared" si="20"/>
        <v>142264005.84</v>
      </c>
      <c r="E172" s="44">
        <f t="shared" si="20"/>
        <v>67163992.150000006</v>
      </c>
      <c r="F172" s="44">
        <f t="shared" si="20"/>
        <v>60495469.190000005</v>
      </c>
      <c r="G172" s="44">
        <f t="shared" si="20"/>
        <v>75100013.689999998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6:G172" xr:uid="{1DC142CC-3CC3-4628-BD3E-E08366E08EB0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1" fitToHeight="0" orientation="portrait" r:id="rId1"/>
  <headerFooter>
    <oddFooter>&amp;C&amp;"Montserrat Medium,Normal"&amp;12&amp;P/&amp;N</oddFooter>
  </headerFooter>
  <rowBreaks count="1" manualBreakCount="1">
    <brk id="87" max="16383" man="1"/>
  </rowBreaks>
  <ignoredErrors>
    <ignoredError sqref="A12:G17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2025-07-16T17:05:46Z</dcterms:created>
  <dcterms:modified xsi:type="dcterms:W3CDTF">2025-07-16T17:06:11Z</dcterms:modified>
</cp:coreProperties>
</file>