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8F7D7F79-C5D5-4861-8F6A-948701B300C1}" xr6:coauthVersionLast="47" xr6:coauthVersionMax="47" xr10:uidLastSave="{00000000-0000-0000-0000-000000000000}"/>
  <bookViews>
    <workbookView xWindow="-120" yWindow="-120" windowWidth="38640" windowHeight="21120" xr2:uid="{A85AF28B-F147-4DF9-9F49-24AAFD25E93D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6" i="1"/>
  <c r="F136" i="1"/>
  <c r="E136" i="1"/>
  <c r="D136" i="1"/>
  <c r="C136" i="1"/>
  <c r="B136" i="1"/>
  <c r="G126" i="1"/>
  <c r="F126" i="1"/>
  <c r="E126" i="1"/>
  <c r="D126" i="1"/>
  <c r="C126" i="1"/>
  <c r="B126" i="1"/>
  <c r="G119" i="1"/>
  <c r="G116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E98" i="1"/>
  <c r="D98" i="1"/>
  <c r="C98" i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C57" i="1"/>
  <c r="G52" i="1"/>
  <c r="C52" i="1"/>
  <c r="G51" i="1"/>
  <c r="F51" i="1"/>
  <c r="E51" i="1"/>
  <c r="D51" i="1"/>
  <c r="C51" i="1"/>
  <c r="B51" i="1"/>
  <c r="G46" i="1"/>
  <c r="C46" i="1"/>
  <c r="G42" i="1"/>
  <c r="C42" i="1"/>
  <c r="C41" i="1" s="1"/>
  <c r="G41" i="1"/>
  <c r="F41" i="1"/>
  <c r="E41" i="1"/>
  <c r="D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B97" i="1" l="1"/>
  <c r="C97" i="1"/>
  <c r="D97" i="1"/>
  <c r="F97" i="1"/>
  <c r="E97" i="1"/>
  <c r="G97" i="1"/>
  <c r="E12" i="1"/>
  <c r="D12" i="1"/>
  <c r="B12" i="1"/>
  <c r="B172" i="1" s="1"/>
  <c r="C12" i="1"/>
  <c r="C172" i="1" s="1"/>
  <c r="G12" i="1"/>
  <c r="G172" i="1" s="1"/>
  <c r="F12" i="1"/>
  <c r="E172" i="1" l="1"/>
  <c r="D172" i="1"/>
  <c r="F172" i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<sst xmlns="http://schemas.openxmlformats.org/spreadsheetml/2006/main" count="175" uniqueCount="89">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</sst>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C21AAF2-59E0-48E8-9F91-42201198E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4182FF-026C-4556-9787-0871374D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119E763-F39B-4D11-8432-8A672262A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489245-3EE7-4119-9D89-C6D2D4108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5396-9172-453B-B1FE-DBB833D585EC}">
  <sheetPr>
    <pageSetUpPr fitToPage="1"/>
  </sheetPr>
  <dimension ref="A2:J173"/>
  <sheetViews>
    <sheetView tabSelected="1" view="pageBreakPreview" zoomScale="69" zoomScaleNormal="51" zoomScaleSheetLayoutView="69" zoomScalePageLayoutView="25" workbookViewId="0">
      <selection activeCell="C141" sqref="C141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141334751.28</v>
      </c>
      <c r="C12" s="22">
        <f t="shared" si="0"/>
        <v>8.5856299847364426E-9</v>
      </c>
      <c r="D12" s="22">
        <f t="shared" si="0"/>
        <v>141334751.28</v>
      </c>
      <c r="E12" s="22">
        <f t="shared" si="0"/>
        <v>68058539.969999999</v>
      </c>
      <c r="F12" s="22">
        <f t="shared" si="0"/>
        <v>60081269.170000002</v>
      </c>
      <c r="G12" s="22">
        <f t="shared" si="0"/>
        <v>73276211.310000017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141334751.28</v>
      </c>
      <c r="C41" s="26">
        <f t="shared" si="3"/>
        <v>-98833.529999991413</v>
      </c>
      <c r="D41" s="26">
        <f>SUM(D42:D50)</f>
        <v>141235917.75</v>
      </c>
      <c r="E41" s="26">
        <f>SUM(E42:E50)</f>
        <v>67959706.439999998</v>
      </c>
      <c r="F41" s="26">
        <f>SUM(F42:F50)</f>
        <v>59982435.640000001</v>
      </c>
      <c r="G41" s="26">
        <f t="shared" si="3"/>
        <v>73276211.310000017</v>
      </c>
    </row>
    <row r="42" spans="1:7">
      <c r="A42" s="25" t="s">
        <v>43</v>
      </c>
      <c r="B42" s="26">
        <v>138425704</v>
      </c>
      <c r="C42" s="26">
        <f>+D42-B42</f>
        <v>-100145.53999999166</v>
      </c>
      <c r="D42" s="26">
        <v>138325558.46000001</v>
      </c>
      <c r="E42" s="26">
        <v>66764806.259999998</v>
      </c>
      <c r="F42" s="26">
        <v>59032620.869999997</v>
      </c>
      <c r="G42" s="26">
        <f>D42-E42</f>
        <v>71560752.200000018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2909047.28</v>
      </c>
      <c r="C46" s="26">
        <f t="shared" ref="C46" si="4">+D46-B46</f>
        <v>1312.0100000002421</v>
      </c>
      <c r="D46" s="26">
        <v>2910359.29</v>
      </c>
      <c r="E46" s="26">
        <v>1194900.18</v>
      </c>
      <c r="F46" s="26">
        <v>949814.77</v>
      </c>
      <c r="G46" s="26">
        <f>D46-E46</f>
        <v>1715459.11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98833.53</v>
      </c>
      <c r="D51" s="26">
        <f t="shared" si="5"/>
        <v>98833.53</v>
      </c>
      <c r="E51" s="26">
        <f t="shared" si="5"/>
        <v>98833.53</v>
      </c>
      <c r="F51" s="26">
        <f t="shared" si="5"/>
        <v>98833.53</v>
      </c>
      <c r="G51" s="26">
        <f t="shared" si="5"/>
        <v>0</v>
      </c>
    </row>
    <row r="52" spans="1:7">
      <c r="A52" s="25" t="s">
        <v>53</v>
      </c>
      <c r="B52" s="30">
        <v>0</v>
      </c>
      <c r="C52" s="26">
        <f t="shared" ref="C52" si="6">+D52-B52</f>
        <v>19953.53</v>
      </c>
      <c r="D52" s="30">
        <v>19953.53</v>
      </c>
      <c r="E52" s="30">
        <v>19953.53</v>
      </c>
      <c r="F52" s="30">
        <v>19953.53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>
        <v>0</v>
      </c>
      <c r="C57" s="26">
        <f t="shared" ref="C57" si="7">+D57-B57</f>
        <v>78880</v>
      </c>
      <c r="D57" s="26">
        <v>78880</v>
      </c>
      <c r="E57" s="26">
        <v>78880</v>
      </c>
      <c r="F57" s="26">
        <v>78880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8">SUM(B62:B64)</f>
        <v>0</v>
      </c>
      <c r="C61" s="26">
        <f t="shared" si="8"/>
        <v>0</v>
      </c>
      <c r="D61" s="26">
        <f t="shared" si="8"/>
        <v>0</v>
      </c>
      <c r="E61" s="26">
        <f t="shared" si="8"/>
        <v>0</v>
      </c>
      <c r="F61" s="26">
        <f t="shared" si="8"/>
        <v>0</v>
      </c>
      <c r="G61" s="26">
        <f t="shared" si="8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9">SUM(B66:B70,B72:B73)</f>
        <v>0</v>
      </c>
      <c r="C65" s="26">
        <f t="shared" si="9"/>
        <v>0</v>
      </c>
      <c r="D65" s="26">
        <f t="shared" si="9"/>
        <v>0</v>
      </c>
      <c r="E65" s="26">
        <f t="shared" si="9"/>
        <v>0</v>
      </c>
      <c r="F65" s="26">
        <f t="shared" si="9"/>
        <v>0</v>
      </c>
      <c r="G65" s="26">
        <f t="shared" si="9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10">SUM(B75:B77)</f>
        <v>0</v>
      </c>
      <c r="C74" s="26">
        <f t="shared" si="10"/>
        <v>0</v>
      </c>
      <c r="D74" s="26">
        <f t="shared" si="10"/>
        <v>0</v>
      </c>
      <c r="E74" s="26">
        <f t="shared" si="10"/>
        <v>0</v>
      </c>
      <c r="F74" s="26">
        <f t="shared" si="10"/>
        <v>0</v>
      </c>
      <c r="G74" s="26">
        <f t="shared" si="10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11">SUM(B79:B85)</f>
        <v>0</v>
      </c>
      <c r="C78" s="26">
        <f t="shared" si="11"/>
        <v>0</v>
      </c>
      <c r="D78" s="26">
        <f t="shared" si="11"/>
        <v>0</v>
      </c>
      <c r="E78" s="26">
        <f t="shared" si="11"/>
        <v>0</v>
      </c>
      <c r="F78" s="26">
        <f t="shared" si="11"/>
        <v>0</v>
      </c>
      <c r="G78" s="26">
        <f t="shared" si="11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2">SUM(B98,B106,B116,B126,B136,B146,B150,B159,B163)</f>
        <v>0</v>
      </c>
      <c r="C97" s="22">
        <f t="shared" si="12"/>
        <v>0</v>
      </c>
      <c r="D97" s="22">
        <f t="shared" si="12"/>
        <v>0</v>
      </c>
      <c r="E97" s="22">
        <f t="shared" si="12"/>
        <v>0</v>
      </c>
      <c r="F97" s="22">
        <f t="shared" si="12"/>
        <v>0</v>
      </c>
      <c r="G97" s="22">
        <f t="shared" si="12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3">SUM(C99:C105)</f>
        <v>0</v>
      </c>
      <c r="D98" s="26">
        <f t="shared" si="13"/>
        <v>0</v>
      </c>
      <c r="E98" s="26">
        <f t="shared" si="13"/>
        <v>0</v>
      </c>
      <c r="F98" s="26">
        <f t="shared" si="13"/>
        <v>0</v>
      </c>
      <c r="G98" s="26">
        <f t="shared" si="13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4">SUM(B107:B115)</f>
        <v>0</v>
      </c>
      <c r="C106" s="26">
        <f t="shared" si="14"/>
        <v>0</v>
      </c>
      <c r="D106" s="26">
        <f t="shared" si="14"/>
        <v>0</v>
      </c>
      <c r="E106" s="26">
        <f t="shared" si="14"/>
        <v>0</v>
      </c>
      <c r="F106" s="26">
        <f t="shared" si="14"/>
        <v>0</v>
      </c>
      <c r="G106" s="26">
        <f t="shared" si="14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5">SUM(B117:B125)</f>
        <v>0</v>
      </c>
      <c r="C116" s="26">
        <f t="shared" si="15"/>
        <v>0</v>
      </c>
      <c r="D116" s="26">
        <f t="shared" si="15"/>
        <v>0</v>
      </c>
      <c r="E116" s="26">
        <f t="shared" si="15"/>
        <v>0</v>
      </c>
      <c r="F116" s="26">
        <f t="shared" si="15"/>
        <v>0</v>
      </c>
      <c r="G116" s="26">
        <f t="shared" si="15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F126" si="16">SUM(B127:B135)</f>
        <v>0</v>
      </c>
      <c r="C126" s="26">
        <f t="shared" si="16"/>
        <v>0</v>
      </c>
      <c r="D126" s="26">
        <f t="shared" si="16"/>
        <v>0</v>
      </c>
      <c r="E126" s="26">
        <f t="shared" si="16"/>
        <v>0</v>
      </c>
      <c r="F126" s="26">
        <f t="shared" si="16"/>
        <v>0</v>
      </c>
      <c r="G126" s="26">
        <f>SUM(G127:G135)</f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7">SUM(B137:B145)</f>
        <v>0</v>
      </c>
      <c r="C136" s="26">
        <f t="shared" si="17"/>
        <v>0</v>
      </c>
      <c r="D136" s="26">
        <f t="shared" si="17"/>
        <v>0</v>
      </c>
      <c r="E136" s="26">
        <f t="shared" si="17"/>
        <v>0</v>
      </c>
      <c r="F136" s="26">
        <f t="shared" si="17"/>
        <v>0</v>
      </c>
      <c r="G136" s="26">
        <f t="shared" si="17"/>
        <v>0</v>
      </c>
    </row>
    <row r="137" spans="1:7">
      <c r="A137" s="25" t="s">
        <v>53</v>
      </c>
      <c r="B137" s="26"/>
      <c r="C137" s="26"/>
      <c r="D137" s="26"/>
      <c r="E137" s="26"/>
      <c r="F137" s="26"/>
      <c r="G137" s="26"/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8">SUM(B147:B149)</f>
        <v>0</v>
      </c>
      <c r="C146" s="26">
        <f t="shared" si="18"/>
        <v>0</v>
      </c>
      <c r="D146" s="26">
        <f t="shared" si="18"/>
        <v>0</v>
      </c>
      <c r="E146" s="26">
        <f t="shared" si="18"/>
        <v>0</v>
      </c>
      <c r="F146" s="26">
        <f t="shared" si="18"/>
        <v>0</v>
      </c>
      <c r="G146" s="26">
        <f t="shared" si="18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9">SUM(B151:B155,B157:B158)</f>
        <v>0</v>
      </c>
      <c r="C150" s="26">
        <f t="shared" si="19"/>
        <v>0</v>
      </c>
      <c r="D150" s="26">
        <f t="shared" si="19"/>
        <v>0</v>
      </c>
      <c r="E150" s="26">
        <f t="shared" si="19"/>
        <v>0</v>
      </c>
      <c r="F150" s="26">
        <f t="shared" si="19"/>
        <v>0</v>
      </c>
      <c r="G150" s="26">
        <f t="shared" si="19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20">SUM(B160:B162)</f>
        <v>0</v>
      </c>
      <c r="C159" s="26">
        <f t="shared" si="20"/>
        <v>0</v>
      </c>
      <c r="D159" s="26">
        <f t="shared" si="20"/>
        <v>0</v>
      </c>
      <c r="E159" s="26">
        <f t="shared" si="20"/>
        <v>0</v>
      </c>
      <c r="F159" s="26">
        <f t="shared" si="20"/>
        <v>0</v>
      </c>
      <c r="G159" s="26">
        <f t="shared" si="20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21">SUM(B164:B170)</f>
        <v>0</v>
      </c>
      <c r="C163" s="26">
        <f t="shared" si="21"/>
        <v>0</v>
      </c>
      <c r="D163" s="26">
        <f t="shared" si="21"/>
        <v>0</v>
      </c>
      <c r="E163" s="26">
        <f t="shared" si="21"/>
        <v>0</v>
      </c>
      <c r="F163" s="26">
        <f t="shared" si="21"/>
        <v>0</v>
      </c>
      <c r="G163" s="26">
        <f t="shared" si="21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141334751.28</v>
      </c>
      <c r="C172" s="44">
        <f t="shared" ref="C172:G172" si="22">+C12+C97</f>
        <v>8.5856299847364426E-9</v>
      </c>
      <c r="D172" s="44">
        <f>+D12+D97</f>
        <v>141334751.28</v>
      </c>
      <c r="E172" s="44">
        <f t="shared" si="22"/>
        <v>68058539.969999999</v>
      </c>
      <c r="F172" s="44">
        <f t="shared" si="22"/>
        <v>60081269.170000002</v>
      </c>
      <c r="G172" s="44">
        <f t="shared" si="22"/>
        <v>73276211.310000017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C037F172-DA86-4766-90B6-2FE1E67F3A22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rowBreaks count="1" manualBreakCount="1">
    <brk id="87" max="16383" man="1"/>
  </rowBreaks>
  <ignoredErrors>
    <ignoredError sqref="B12:G85 B97:G17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2026-07-14T19:03:29Z</dcterms:created>
  <dcterms:modified xsi:type="dcterms:W3CDTF">2026-07-14T19:04:18Z</dcterms:modified>
</cp:coreProperties>
</file>